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5月" sheetId="85" r:id="rId1"/>
  </sheets>
  <calcPr calcId="124519"/>
</workbook>
</file>

<file path=xl/calcChain.xml><?xml version="1.0" encoding="utf-8"?>
<calcChain xmlns="http://schemas.openxmlformats.org/spreadsheetml/2006/main">
  <c r="U21" i="85"/>
  <c r="T21"/>
  <c r="R21"/>
  <c r="Q21"/>
  <c r="N21"/>
  <c r="M21"/>
  <c r="L21"/>
  <c r="K21"/>
  <c r="J21"/>
  <c r="H21"/>
  <c r="G21"/>
  <c r="F21"/>
  <c r="E21"/>
  <c r="C21"/>
  <c r="V20"/>
  <c r="P20"/>
  <c r="O20"/>
  <c r="I20"/>
  <c r="D20"/>
  <c r="V19"/>
  <c r="O19"/>
  <c r="V18"/>
  <c r="O18"/>
  <c r="V17"/>
  <c r="O17"/>
  <c r="P16"/>
  <c r="I16"/>
  <c r="O16" s="1"/>
  <c r="D16"/>
  <c r="V15"/>
  <c r="O15"/>
  <c r="V14"/>
  <c r="O14"/>
  <c r="V13"/>
  <c r="O13"/>
  <c r="V12"/>
  <c r="O12"/>
  <c r="V11"/>
  <c r="O11"/>
  <c r="V10"/>
  <c r="P10"/>
  <c r="O10"/>
  <c r="I10"/>
  <c r="D10"/>
  <c r="D21" s="1"/>
  <c r="S9"/>
  <c r="S21" s="1"/>
  <c r="P9"/>
  <c r="I9"/>
  <c r="O9" s="1"/>
  <c r="D9"/>
  <c r="P8"/>
  <c r="V8" s="1"/>
  <c r="O8"/>
  <c r="I21" l="1"/>
  <c r="O21" s="1"/>
  <c r="V9"/>
  <c r="P21"/>
  <c r="V16"/>
  <c r="V21" l="1"/>
</calcChain>
</file>

<file path=xl/sharedStrings.xml><?xml version="1.0" encoding="utf-8"?>
<sst xmlns="http://schemas.openxmlformats.org/spreadsheetml/2006/main" count="67" uniqueCount="48">
  <si>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</si>
  <si>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</si>
  <si>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</si>
  <si>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</si>
  <si>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</si>
  <si>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</si>
  <si>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</si>
  <si>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</si>
  <si>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</si>
  <si>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</si>
  <si>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</si>
  <si>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</si>
  <si>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</si>
  <si>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</si>
  <si>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</si>
  <si>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</si>
  <si>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</si>
  <si>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</si>
  <si>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</si>
  <si>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</si>
  <si>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</si>
  <si>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</si>
  <si>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</si>
  <si>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</si>
  <si>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</si>
  <si>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</si>
  <si>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</si>
  <si>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</si>
  <si>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</si>
  <si>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</si>
  <si>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</si>
  <si>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</si>
  <si>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>填报单位：鼓楼区民政局                                          (2026年5月）</t>
    <phoneticPr fontId="7" type="noConversion"/>
  </si>
  <si>
    <t>本月发放金额</t>
    <phoneticPr fontId="11" type="noConversion"/>
  </si>
  <si>
    <t>上月发放金额</t>
    <phoneticPr fontId="11" type="noConversion"/>
  </si>
  <si>
    <t>本月新增金额</t>
    <phoneticPr fontId="11" type="noConversion"/>
  </si>
  <si>
    <t>本月减少金额</t>
    <phoneticPr fontId="11" type="noConversion"/>
  </si>
  <si>
    <t>本月调减金额</t>
    <phoneticPr fontId="11" type="noConversion"/>
  </si>
  <si>
    <t>本月人均补差金额</t>
    <phoneticPr fontId="11" type="noConversion"/>
  </si>
  <si>
    <t>本月数</t>
    <phoneticPr fontId="11" type="noConversion"/>
  </si>
  <si>
    <t>上月数</t>
    <phoneticPr fontId="11" type="noConversion"/>
  </si>
  <si>
    <t>本月新增数</t>
    <phoneticPr fontId="11" type="noConversion"/>
  </si>
  <si>
    <t>本月调整数</t>
    <phoneticPr fontId="11" type="noConversion"/>
  </si>
  <si>
    <t>本月减少数</t>
    <phoneticPr fontId="11" type="noConversion"/>
  </si>
  <si>
    <t>9.94</t>
    <phoneticPr fontId="11" type="noConversion"/>
  </si>
  <si>
    <t xml:space="preserve"> </t>
    <phoneticPr fontId="7" type="noConversion"/>
  </si>
  <si>
    <t xml:space="preserve">  </t>
    <phoneticPr fontId="11" type="noConversion"/>
  </si>
  <si>
    <t>填表人：                                                         填表时间：  2026.5                              签批人：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</si>
</sst>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13"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" fillId="0" borderId="0"/>
    <xf numFmtId="0" fontId="5" fillId="0" borderId="0" applyBorder="0"/>
    <xf numFmtId="0" fontId="12" fillId="0" borderId="0">
      <alignment vertical="center"/>
    </xf>
  </cellStyleXfs>
  <cellXfs count="44">
    <xf numFmtId="0" fontId="0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4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9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4" fillId="2" borderId="5" xfId="9" applyFont="1" applyFill="1" applyBorder="1" applyAlignment="1">
      <alignment horizontal="center" vertical="center" wrapText="1"/>
    </xf>
    <xf numFmtId="179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1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R37"/>
  <sheetViews>
    <sheetView tabSelected="1" workbookViewId="0">
      <selection activeCell="K23" sqref="K23:L23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" style="5" customWidth="1"/>
    <col min="4" max="4" width="5.25" style="4" customWidth="1"/>
    <col min="5" max="5" width="6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6.62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9.625" style="7" customWidth="1"/>
    <col min="23" max="23" width="8.75" style="4" customWidth="1"/>
    <col min="24" max="16384" width="9" style="1"/>
  </cols>
  <sheetData>
    <row r="1" spans="1:16346" ht="2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16346" ht="21" customHeight="1">
      <c r="A2" s="21" t="s">
        <v>32</v>
      </c>
      <c r="B2" s="21"/>
      <c r="C2" s="22"/>
      <c r="D2" s="21"/>
      <c r="E2" s="21"/>
      <c r="F2" s="21"/>
      <c r="G2" s="23"/>
      <c r="H2" s="21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1"/>
    </row>
    <row r="3" spans="1:16346" ht="15.75" customHeight="1">
      <c r="A3" s="24" t="s">
        <v>1</v>
      </c>
      <c r="B3" s="24"/>
      <c r="C3" s="25" t="s">
        <v>2</v>
      </c>
      <c r="D3" s="26" t="s">
        <v>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 t="s">
        <v>4</v>
      </c>
      <c r="Q3" s="26"/>
      <c r="R3" s="26"/>
      <c r="S3" s="26"/>
      <c r="T3" s="26"/>
      <c r="U3" s="26"/>
      <c r="V3" s="25"/>
      <c r="W3" s="26"/>
    </row>
    <row r="4" spans="1:16346" ht="18" customHeight="1">
      <c r="A4" s="24"/>
      <c r="B4" s="24"/>
      <c r="C4" s="25"/>
      <c r="D4" s="27" t="s">
        <v>5</v>
      </c>
      <c r="E4" s="27"/>
      <c r="F4" s="27"/>
      <c r="G4" s="27"/>
      <c r="H4" s="27"/>
      <c r="I4" s="27" t="s">
        <v>6</v>
      </c>
      <c r="J4" s="27"/>
      <c r="K4" s="27"/>
      <c r="L4" s="27"/>
      <c r="M4" s="27"/>
      <c r="N4" s="27"/>
      <c r="O4" s="28" t="s">
        <v>7</v>
      </c>
      <c r="P4" s="27" t="s">
        <v>33</v>
      </c>
      <c r="Q4" s="27" t="s">
        <v>34</v>
      </c>
      <c r="R4" s="27" t="s">
        <v>35</v>
      </c>
      <c r="S4" s="27" t="s">
        <v>36</v>
      </c>
      <c r="T4" s="27" t="s">
        <v>8</v>
      </c>
      <c r="U4" s="27" t="s">
        <v>37</v>
      </c>
      <c r="V4" s="35" t="s">
        <v>38</v>
      </c>
      <c r="W4" s="27" t="s">
        <v>9</v>
      </c>
    </row>
    <row r="5" spans="1:16346" ht="39" customHeight="1">
      <c r="A5" s="24"/>
      <c r="B5" s="24"/>
      <c r="C5" s="25"/>
      <c r="D5" s="17" t="s">
        <v>39</v>
      </c>
      <c r="E5" s="17" t="s">
        <v>40</v>
      </c>
      <c r="F5" s="17" t="s">
        <v>41</v>
      </c>
      <c r="G5" s="17" t="s">
        <v>10</v>
      </c>
      <c r="H5" s="17" t="s">
        <v>42</v>
      </c>
      <c r="I5" s="17" t="s">
        <v>39</v>
      </c>
      <c r="J5" s="17" t="s">
        <v>40</v>
      </c>
      <c r="K5" s="17" t="s">
        <v>41</v>
      </c>
      <c r="L5" s="17" t="s">
        <v>43</v>
      </c>
      <c r="M5" s="17" t="s">
        <v>11</v>
      </c>
      <c r="N5" s="17" t="s">
        <v>12</v>
      </c>
      <c r="O5" s="28"/>
      <c r="P5" s="27"/>
      <c r="Q5" s="27"/>
      <c r="R5" s="27"/>
      <c r="S5" s="27"/>
      <c r="T5" s="27"/>
      <c r="U5" s="27"/>
      <c r="V5" s="35"/>
      <c r="W5" s="27"/>
    </row>
    <row r="6" spans="1:16346" ht="21" customHeight="1">
      <c r="A6" s="24"/>
      <c r="B6" s="24"/>
      <c r="C6" s="12" t="s">
        <v>13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7" t="s">
        <v>15</v>
      </c>
      <c r="J6" s="17" t="s">
        <v>15</v>
      </c>
      <c r="K6" s="17" t="s">
        <v>15</v>
      </c>
      <c r="L6" s="17" t="s">
        <v>15</v>
      </c>
      <c r="M6" s="17" t="s">
        <v>15</v>
      </c>
      <c r="N6" s="17" t="s">
        <v>15</v>
      </c>
      <c r="O6" s="19" t="s">
        <v>16</v>
      </c>
      <c r="P6" s="17" t="s">
        <v>17</v>
      </c>
      <c r="Q6" s="17" t="s">
        <v>17</v>
      </c>
      <c r="R6" s="17" t="s">
        <v>17</v>
      </c>
      <c r="S6" s="17" t="s">
        <v>17</v>
      </c>
      <c r="T6" s="17" t="s">
        <v>17</v>
      </c>
      <c r="U6" s="3" t="s">
        <v>17</v>
      </c>
      <c r="V6" s="19" t="s">
        <v>17</v>
      </c>
      <c r="W6" s="16" t="s">
        <v>17</v>
      </c>
    </row>
    <row r="7" spans="1:16346" ht="21" customHeight="1">
      <c r="A7" s="24">
        <v>1</v>
      </c>
      <c r="B7" s="24"/>
      <c r="C7" s="14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16346" ht="18" customHeight="1">
      <c r="A8" s="15">
        <v>1</v>
      </c>
      <c r="B8" s="15" t="s">
        <v>18</v>
      </c>
      <c r="C8" s="12">
        <v>7.0167999999999999</v>
      </c>
      <c r="D8" s="36">
        <v>117</v>
      </c>
      <c r="E8" s="36">
        <v>115</v>
      </c>
      <c r="F8" s="36">
        <v>2</v>
      </c>
      <c r="G8" s="36">
        <v>0</v>
      </c>
      <c r="H8" s="36">
        <v>1</v>
      </c>
      <c r="I8" s="36">
        <v>160</v>
      </c>
      <c r="J8" s="36">
        <v>160</v>
      </c>
      <c r="K8" s="36">
        <v>2</v>
      </c>
      <c r="L8" s="36">
        <v>0</v>
      </c>
      <c r="M8" s="36">
        <v>0</v>
      </c>
      <c r="N8" s="36">
        <v>2</v>
      </c>
      <c r="O8" s="12">
        <f>I:I/C:C/10</f>
        <v>2.2802417056207958</v>
      </c>
      <c r="P8" s="16">
        <f>Q8+R8-S8+T8-U8</f>
        <v>144009</v>
      </c>
      <c r="Q8" s="16">
        <v>144466</v>
      </c>
      <c r="R8" s="37">
        <v>2230</v>
      </c>
      <c r="S8" s="37">
        <v>0</v>
      </c>
      <c r="T8" s="37">
        <v>0</v>
      </c>
      <c r="U8" s="16">
        <v>2687</v>
      </c>
      <c r="V8" s="12">
        <f>P8/I8</f>
        <v>900.05624999999998</v>
      </c>
      <c r="W8" s="16">
        <v>732684</v>
      </c>
    </row>
    <row r="9" spans="1:16346" ht="21" customHeight="1">
      <c r="A9" s="15">
        <v>2</v>
      </c>
      <c r="B9" s="15" t="s">
        <v>19</v>
      </c>
      <c r="C9" s="16">
        <v>8.35</v>
      </c>
      <c r="D9" s="16">
        <f>E9+F9-G9</f>
        <v>119</v>
      </c>
      <c r="E9" s="16">
        <v>120</v>
      </c>
      <c r="F9" s="16">
        <v>1</v>
      </c>
      <c r="G9" s="16">
        <v>2</v>
      </c>
      <c r="H9" s="16">
        <v>4</v>
      </c>
      <c r="I9" s="16">
        <f>J9+K9-L9+M9-N9</f>
        <v>139</v>
      </c>
      <c r="J9" s="16">
        <v>140</v>
      </c>
      <c r="K9" s="16">
        <v>1</v>
      </c>
      <c r="L9" s="16">
        <v>2</v>
      </c>
      <c r="M9" s="16">
        <v>0</v>
      </c>
      <c r="N9" s="16">
        <v>0</v>
      </c>
      <c r="O9" s="12">
        <f t="shared" ref="O9:O21" si="0">I:I/C:C/10</f>
        <v>1.6646706586826348</v>
      </c>
      <c r="P9" s="16">
        <f>Q9+R9-S9+T9-U9</f>
        <v>147613</v>
      </c>
      <c r="Q9" s="16">
        <v>150129</v>
      </c>
      <c r="R9" s="18">
        <v>1115</v>
      </c>
      <c r="S9" s="18">
        <f>1227+1227</f>
        <v>2454</v>
      </c>
      <c r="T9" s="16">
        <v>0</v>
      </c>
      <c r="U9" s="16">
        <v>1177</v>
      </c>
      <c r="V9" s="12">
        <f t="shared" ref="V9:V21" si="1">P9/I9</f>
        <v>1061.9640287769785</v>
      </c>
      <c r="W9" s="16">
        <v>752230</v>
      </c>
    </row>
    <row r="10" spans="1:16346" ht="21" customHeight="1">
      <c r="A10" s="15">
        <v>3</v>
      </c>
      <c r="B10" s="15" t="s">
        <v>20</v>
      </c>
      <c r="C10" s="12">
        <v>5.9</v>
      </c>
      <c r="D10" s="36">
        <f>E10+F10-G10</f>
        <v>121</v>
      </c>
      <c r="E10" s="36">
        <v>120</v>
      </c>
      <c r="F10" s="38">
        <v>2</v>
      </c>
      <c r="G10" s="38">
        <v>1</v>
      </c>
      <c r="H10" s="39">
        <v>1</v>
      </c>
      <c r="I10" s="39">
        <f>J10+K10-L10+M10-N10</f>
        <v>151</v>
      </c>
      <c r="J10" s="38">
        <v>150</v>
      </c>
      <c r="K10" s="39">
        <v>2</v>
      </c>
      <c r="L10" s="36">
        <v>1</v>
      </c>
      <c r="M10" s="39">
        <v>0</v>
      </c>
      <c r="N10" s="39">
        <v>0</v>
      </c>
      <c r="O10" s="12">
        <f t="shared" si="0"/>
        <v>2.5593220338983049</v>
      </c>
      <c r="P10" s="39">
        <f>Q10+R10-S10+T10-U10</f>
        <v>153431</v>
      </c>
      <c r="Q10" s="39">
        <v>151018</v>
      </c>
      <c r="R10" s="38">
        <v>2342</v>
      </c>
      <c r="S10" s="39">
        <v>487</v>
      </c>
      <c r="T10" s="39">
        <v>558</v>
      </c>
      <c r="U10" s="39">
        <v>0</v>
      </c>
      <c r="V10" s="12">
        <f t="shared" si="1"/>
        <v>1016.0993377483444</v>
      </c>
      <c r="W10" s="36">
        <v>761782</v>
      </c>
    </row>
    <row r="11" spans="1:16346" ht="21" customHeight="1">
      <c r="A11" s="15">
        <v>4</v>
      </c>
      <c r="B11" s="15" t="s">
        <v>21</v>
      </c>
      <c r="C11" s="14" t="s">
        <v>44</v>
      </c>
      <c r="D11" s="36">
        <v>296</v>
      </c>
      <c r="E11" s="36">
        <v>296</v>
      </c>
      <c r="F11" s="36">
        <v>1</v>
      </c>
      <c r="G11" s="36">
        <v>1</v>
      </c>
      <c r="H11" s="36">
        <v>4</v>
      </c>
      <c r="I11" s="36">
        <v>409</v>
      </c>
      <c r="J11" s="36">
        <v>409</v>
      </c>
      <c r="K11" s="36">
        <v>1</v>
      </c>
      <c r="L11" s="36">
        <v>1</v>
      </c>
      <c r="M11" s="36">
        <v>0</v>
      </c>
      <c r="N11" s="36">
        <v>0</v>
      </c>
      <c r="O11" s="12">
        <f t="shared" si="0"/>
        <v>4.1146881287726362</v>
      </c>
      <c r="P11" s="16">
        <v>380178</v>
      </c>
      <c r="Q11" s="16">
        <v>380591</v>
      </c>
      <c r="R11" s="16">
        <v>1115</v>
      </c>
      <c r="S11" s="16">
        <v>669</v>
      </c>
      <c r="T11" s="16">
        <v>323</v>
      </c>
      <c r="U11" s="16">
        <v>1182</v>
      </c>
      <c r="V11" s="12">
        <f t="shared" si="1"/>
        <v>929.53056234718827</v>
      </c>
      <c r="W11" s="16">
        <v>1898159</v>
      </c>
    </row>
    <row r="12" spans="1:16346" ht="20.25" customHeight="1">
      <c r="A12" s="15">
        <v>5</v>
      </c>
      <c r="B12" s="15" t="s">
        <v>22</v>
      </c>
      <c r="C12" s="16">
        <v>7.1315999999999997</v>
      </c>
      <c r="D12" s="16">
        <v>183</v>
      </c>
      <c r="E12" s="16">
        <v>184</v>
      </c>
      <c r="F12" s="16">
        <v>0</v>
      </c>
      <c r="G12" s="16">
        <v>1</v>
      </c>
      <c r="H12" s="16">
        <v>0</v>
      </c>
      <c r="I12" s="16">
        <v>236</v>
      </c>
      <c r="J12" s="16">
        <v>238</v>
      </c>
      <c r="K12" s="16">
        <v>0</v>
      </c>
      <c r="L12" s="16">
        <v>2</v>
      </c>
      <c r="M12" s="16">
        <v>0</v>
      </c>
      <c r="N12" s="16">
        <v>0</v>
      </c>
      <c r="O12" s="12">
        <f t="shared" si="0"/>
        <v>3.3092153233495991</v>
      </c>
      <c r="P12" s="16">
        <v>236389</v>
      </c>
      <c r="Q12" s="16">
        <v>237642</v>
      </c>
      <c r="R12" s="16">
        <v>0</v>
      </c>
      <c r="S12" s="16">
        <v>1253</v>
      </c>
      <c r="T12" s="16">
        <v>0</v>
      </c>
      <c r="U12" s="16">
        <v>0</v>
      </c>
      <c r="V12" s="12">
        <f t="shared" si="1"/>
        <v>1001.6483050847457</v>
      </c>
      <c r="W12" s="16">
        <v>1197857</v>
      </c>
    </row>
    <row r="13" spans="1:16346" s="2" customFormat="1" ht="21" customHeight="1">
      <c r="A13" s="15">
        <v>6</v>
      </c>
      <c r="B13" s="15" t="s">
        <v>23</v>
      </c>
      <c r="C13" s="40">
        <v>11.21</v>
      </c>
      <c r="D13" s="39">
        <v>72</v>
      </c>
      <c r="E13" s="39">
        <v>71</v>
      </c>
      <c r="F13" s="39">
        <v>1</v>
      </c>
      <c r="G13" s="39">
        <v>0</v>
      </c>
      <c r="H13" s="39">
        <v>0</v>
      </c>
      <c r="I13" s="13">
        <v>102</v>
      </c>
      <c r="J13" s="13">
        <v>101</v>
      </c>
      <c r="K13" s="39">
        <v>1</v>
      </c>
      <c r="L13" s="39">
        <v>0</v>
      </c>
      <c r="M13" s="39">
        <v>0</v>
      </c>
      <c r="N13" s="39">
        <v>0</v>
      </c>
      <c r="O13" s="12">
        <f t="shared" si="0"/>
        <v>0.90990187332738626</v>
      </c>
      <c r="P13" s="16">
        <v>91353</v>
      </c>
      <c r="Q13" s="16">
        <v>90238</v>
      </c>
      <c r="R13" s="39">
        <v>1115</v>
      </c>
      <c r="S13" s="39">
        <v>0</v>
      </c>
      <c r="T13" s="39">
        <v>0</v>
      </c>
      <c r="U13" s="39">
        <v>0</v>
      </c>
      <c r="V13" s="12">
        <f t="shared" si="1"/>
        <v>895.61764705882354</v>
      </c>
      <c r="W13" s="39">
        <v>450152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</row>
    <row r="14" spans="1:16346" ht="21" customHeight="1">
      <c r="A14" s="15">
        <v>7</v>
      </c>
      <c r="B14" s="15" t="s">
        <v>24</v>
      </c>
      <c r="C14" s="16">
        <v>10.4</v>
      </c>
      <c r="D14" s="16">
        <v>194</v>
      </c>
      <c r="E14" s="16">
        <v>196</v>
      </c>
      <c r="F14" s="13">
        <v>0</v>
      </c>
      <c r="G14" s="13">
        <v>2</v>
      </c>
      <c r="H14" s="13">
        <v>2</v>
      </c>
      <c r="I14" s="16">
        <v>261</v>
      </c>
      <c r="J14" s="16">
        <v>263</v>
      </c>
      <c r="K14" s="17">
        <v>0</v>
      </c>
      <c r="L14" s="17">
        <v>2</v>
      </c>
      <c r="M14" s="17">
        <v>0</v>
      </c>
      <c r="N14" s="17">
        <v>0</v>
      </c>
      <c r="O14" s="12">
        <f t="shared" si="0"/>
        <v>2.5096153846153846</v>
      </c>
      <c r="P14" s="16">
        <v>252711</v>
      </c>
      <c r="Q14" s="16">
        <v>253536</v>
      </c>
      <c r="R14" s="37">
        <v>0</v>
      </c>
      <c r="S14" s="17">
        <v>2164</v>
      </c>
      <c r="T14" s="17">
        <v>1339</v>
      </c>
      <c r="U14" s="17">
        <v>0</v>
      </c>
      <c r="V14" s="12">
        <f t="shared" si="1"/>
        <v>968.24137931034488</v>
      </c>
      <c r="W14" s="16">
        <v>1267365</v>
      </c>
    </row>
    <row r="15" spans="1:16346" s="2" customFormat="1" ht="21" customHeight="1">
      <c r="A15" s="15">
        <v>8</v>
      </c>
      <c r="B15" s="15" t="s">
        <v>25</v>
      </c>
      <c r="C15" s="41">
        <v>6.72</v>
      </c>
      <c r="D15" s="38">
        <v>176</v>
      </c>
      <c r="E15" s="38">
        <v>174</v>
      </c>
      <c r="F15" s="38">
        <v>2</v>
      </c>
      <c r="G15" s="38">
        <v>0</v>
      </c>
      <c r="H15" s="38">
        <v>1</v>
      </c>
      <c r="I15" s="38">
        <v>229</v>
      </c>
      <c r="J15" s="38">
        <v>227</v>
      </c>
      <c r="K15" s="38">
        <v>2</v>
      </c>
      <c r="L15" s="38">
        <v>0</v>
      </c>
      <c r="M15" s="38">
        <v>0</v>
      </c>
      <c r="N15" s="38">
        <v>0</v>
      </c>
      <c r="O15" s="12">
        <f t="shared" si="0"/>
        <v>3.4077380952380958</v>
      </c>
      <c r="P15" s="38">
        <v>203548</v>
      </c>
      <c r="Q15" s="38">
        <v>201589</v>
      </c>
      <c r="R15" s="38">
        <v>2565</v>
      </c>
      <c r="S15" s="38">
        <v>0</v>
      </c>
      <c r="T15" s="38">
        <v>0</v>
      </c>
      <c r="U15" s="38">
        <v>606</v>
      </c>
      <c r="V15" s="12">
        <f t="shared" si="1"/>
        <v>888.85589519650659</v>
      </c>
      <c r="W15" s="16">
        <v>1016616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</row>
    <row r="16" spans="1:16346" s="2" customFormat="1" ht="21" customHeight="1">
      <c r="A16" s="15">
        <v>9</v>
      </c>
      <c r="B16" s="15" t="s">
        <v>26</v>
      </c>
      <c r="C16" s="39">
        <v>4.0199999999999996</v>
      </c>
      <c r="D16" s="36">
        <f>E16+F16-G16</f>
        <v>298</v>
      </c>
      <c r="E16" s="36">
        <v>297</v>
      </c>
      <c r="F16" s="36">
        <v>2</v>
      </c>
      <c r="G16" s="36">
        <v>1</v>
      </c>
      <c r="H16" s="36">
        <v>1</v>
      </c>
      <c r="I16" s="36">
        <f>J16+K16-L16+M16-N16</f>
        <v>387</v>
      </c>
      <c r="J16" s="36">
        <v>385</v>
      </c>
      <c r="K16" s="36">
        <v>3</v>
      </c>
      <c r="L16" s="36">
        <v>1</v>
      </c>
      <c r="M16" s="36">
        <v>0</v>
      </c>
      <c r="N16" s="36">
        <v>0</v>
      </c>
      <c r="O16" s="12">
        <f t="shared" si="0"/>
        <v>9.6268656716417915</v>
      </c>
      <c r="P16" s="16">
        <f>Q16+R16-S16+T16-U16</f>
        <v>345588</v>
      </c>
      <c r="Q16" s="16">
        <v>343005</v>
      </c>
      <c r="R16" s="16">
        <v>2948</v>
      </c>
      <c r="S16" s="16">
        <v>1115</v>
      </c>
      <c r="T16" s="16">
        <v>750</v>
      </c>
      <c r="U16" s="16">
        <v>0</v>
      </c>
      <c r="V16" s="12">
        <f t="shared" si="1"/>
        <v>892.99224806201551</v>
      </c>
      <c r="W16" s="16">
        <v>1732315</v>
      </c>
      <c r="X16" s="1" t="s">
        <v>45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</row>
    <row r="17" spans="1:187" ht="21" customHeight="1">
      <c r="A17" s="15">
        <v>10</v>
      </c>
      <c r="B17" s="15" t="s">
        <v>27</v>
      </c>
      <c r="C17" s="16">
        <v>3.87</v>
      </c>
      <c r="D17" s="16">
        <v>167</v>
      </c>
      <c r="E17" s="16">
        <v>166</v>
      </c>
      <c r="F17" s="16">
        <v>1</v>
      </c>
      <c r="G17" s="16">
        <v>0</v>
      </c>
      <c r="H17" s="16">
        <v>2</v>
      </c>
      <c r="I17" s="16">
        <v>218</v>
      </c>
      <c r="J17" s="16">
        <v>217</v>
      </c>
      <c r="K17" s="16">
        <v>1</v>
      </c>
      <c r="L17" s="16">
        <v>0</v>
      </c>
      <c r="M17" s="16">
        <v>0</v>
      </c>
      <c r="N17" s="16">
        <v>0</v>
      </c>
      <c r="O17" s="12">
        <f t="shared" si="0"/>
        <v>5.6330749354005167</v>
      </c>
      <c r="P17" s="16">
        <v>212171</v>
      </c>
      <c r="Q17" s="16">
        <v>212922</v>
      </c>
      <c r="R17" s="18">
        <v>727</v>
      </c>
      <c r="S17" s="18">
        <v>0</v>
      </c>
      <c r="T17" s="16">
        <v>0</v>
      </c>
      <c r="U17" s="16">
        <v>1478</v>
      </c>
      <c r="V17" s="12">
        <f t="shared" si="1"/>
        <v>973.2614678899082</v>
      </c>
      <c r="W17" s="16">
        <v>1073022</v>
      </c>
    </row>
    <row r="18" spans="1:187" ht="21" customHeight="1">
      <c r="A18" s="15">
        <v>11</v>
      </c>
      <c r="B18" s="15" t="s">
        <v>28</v>
      </c>
      <c r="C18" s="16">
        <v>6.15</v>
      </c>
      <c r="D18" s="16">
        <v>240</v>
      </c>
      <c r="E18" s="16">
        <v>242</v>
      </c>
      <c r="F18" s="16">
        <v>0</v>
      </c>
      <c r="G18" s="16">
        <v>2</v>
      </c>
      <c r="H18" s="16">
        <v>3</v>
      </c>
      <c r="I18" s="16">
        <v>321</v>
      </c>
      <c r="J18" s="16">
        <v>323</v>
      </c>
      <c r="K18" s="16">
        <v>0</v>
      </c>
      <c r="L18" s="16">
        <v>2</v>
      </c>
      <c r="M18" s="16">
        <v>0</v>
      </c>
      <c r="N18" s="16">
        <v>0</v>
      </c>
      <c r="O18" s="12">
        <f t="shared" si="0"/>
        <v>5.2195121951219514</v>
      </c>
      <c r="P18" s="16">
        <v>295118</v>
      </c>
      <c r="Q18" s="16">
        <v>297525</v>
      </c>
      <c r="R18" s="16">
        <v>0</v>
      </c>
      <c r="S18" s="16">
        <v>2565</v>
      </c>
      <c r="T18" s="16">
        <v>552</v>
      </c>
      <c r="U18" s="16">
        <v>394</v>
      </c>
      <c r="V18" s="12">
        <f t="shared" si="1"/>
        <v>919.37071651090343</v>
      </c>
      <c r="W18" s="16">
        <v>1489697</v>
      </c>
    </row>
    <row r="19" spans="1:187" s="4" customFormat="1" ht="21" customHeight="1">
      <c r="A19" s="15">
        <v>12</v>
      </c>
      <c r="B19" s="15" t="s">
        <v>29</v>
      </c>
      <c r="C19" s="41">
        <v>8.91</v>
      </c>
      <c r="D19" s="38">
        <v>492</v>
      </c>
      <c r="E19" s="38">
        <v>490</v>
      </c>
      <c r="F19" s="38">
        <v>3</v>
      </c>
      <c r="G19" s="38">
        <v>1</v>
      </c>
      <c r="H19" s="38">
        <v>4</v>
      </c>
      <c r="I19" s="16">
        <v>700</v>
      </c>
      <c r="J19" s="16">
        <v>701</v>
      </c>
      <c r="K19" s="38">
        <v>3</v>
      </c>
      <c r="L19" s="38">
        <v>1</v>
      </c>
      <c r="M19" s="38">
        <v>0</v>
      </c>
      <c r="N19" s="38">
        <v>3</v>
      </c>
      <c r="O19" s="12">
        <f t="shared" si="0"/>
        <v>7.8563411896745219</v>
      </c>
      <c r="P19" s="16">
        <v>638139</v>
      </c>
      <c r="Q19" s="16">
        <v>638148</v>
      </c>
      <c r="R19" s="38">
        <v>1987</v>
      </c>
      <c r="S19" s="38">
        <v>335</v>
      </c>
      <c r="T19" s="38">
        <v>638</v>
      </c>
      <c r="U19" s="38">
        <v>2299</v>
      </c>
      <c r="V19" s="12">
        <f t="shared" si="1"/>
        <v>911.62714285714287</v>
      </c>
      <c r="W19" s="38">
        <v>3200341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</row>
    <row r="20" spans="1:187" ht="21" customHeight="1">
      <c r="A20" s="15">
        <v>13</v>
      </c>
      <c r="B20" s="15" t="s">
        <v>31</v>
      </c>
      <c r="C20" s="40">
        <v>5.85</v>
      </c>
      <c r="D20" s="16">
        <f>E20+F20-G20</f>
        <v>189</v>
      </c>
      <c r="E20" s="16">
        <v>190</v>
      </c>
      <c r="F20" s="16">
        <v>1</v>
      </c>
      <c r="G20" s="16">
        <v>2</v>
      </c>
      <c r="H20" s="16">
        <v>2</v>
      </c>
      <c r="I20" s="16">
        <f>J20+K20-L20+M20-N20</f>
        <v>259</v>
      </c>
      <c r="J20" s="16">
        <v>260</v>
      </c>
      <c r="K20" s="16">
        <v>1</v>
      </c>
      <c r="L20" s="16">
        <v>2</v>
      </c>
      <c r="M20" s="16">
        <v>0</v>
      </c>
      <c r="N20" s="16">
        <v>0</v>
      </c>
      <c r="O20" s="12">
        <f t="shared" si="0"/>
        <v>4.4273504273504276</v>
      </c>
      <c r="P20" s="16">
        <f>Q20+R20-S20+T20-U20</f>
        <v>258497</v>
      </c>
      <c r="Q20" s="16">
        <v>260256</v>
      </c>
      <c r="R20" s="16">
        <v>1115</v>
      </c>
      <c r="S20" s="16">
        <v>1256</v>
      </c>
      <c r="T20" s="16">
        <v>0</v>
      </c>
      <c r="U20" s="16">
        <v>1618</v>
      </c>
      <c r="V20" s="12">
        <f t="shared" si="1"/>
        <v>998.05791505791501</v>
      </c>
      <c r="W20" s="16">
        <v>1312929</v>
      </c>
      <c r="Y20" s="1" t="s">
        <v>46</v>
      </c>
    </row>
    <row r="21" spans="1:187" ht="21" customHeight="1">
      <c r="A21" s="29" t="s">
        <v>30</v>
      </c>
      <c r="B21" s="30"/>
      <c r="C21" s="19">
        <f t="shared" ref="C21:U21" si="2">SUM(C8:C20)</f>
        <v>85.528400000000005</v>
      </c>
      <c r="D21" s="42">
        <f t="shared" si="2"/>
        <v>2664</v>
      </c>
      <c r="E21" s="42">
        <f t="shared" si="2"/>
        <v>2661</v>
      </c>
      <c r="F21" s="42">
        <f t="shared" si="2"/>
        <v>16</v>
      </c>
      <c r="G21" s="42">
        <f t="shared" si="2"/>
        <v>13</v>
      </c>
      <c r="H21" s="42">
        <f t="shared" si="2"/>
        <v>25</v>
      </c>
      <c r="I21" s="42">
        <f t="shared" si="2"/>
        <v>3572</v>
      </c>
      <c r="J21" s="42">
        <f t="shared" si="2"/>
        <v>3574</v>
      </c>
      <c r="K21" s="42">
        <f t="shared" si="2"/>
        <v>17</v>
      </c>
      <c r="L21" s="42">
        <f t="shared" si="2"/>
        <v>14</v>
      </c>
      <c r="M21" s="42">
        <f t="shared" si="2"/>
        <v>0</v>
      </c>
      <c r="N21" s="42">
        <f t="shared" si="2"/>
        <v>5</v>
      </c>
      <c r="O21" s="12">
        <f t="shared" si="0"/>
        <v>4.1763905322676447</v>
      </c>
      <c r="P21" s="17">
        <f t="shared" si="2"/>
        <v>3358745</v>
      </c>
      <c r="Q21" s="43">
        <f t="shared" si="2"/>
        <v>3361065</v>
      </c>
      <c r="R21" s="18">
        <f t="shared" si="2"/>
        <v>17259</v>
      </c>
      <c r="S21" s="18">
        <f t="shared" si="2"/>
        <v>12298</v>
      </c>
      <c r="T21" s="18">
        <f t="shared" si="2"/>
        <v>4160</v>
      </c>
      <c r="U21" s="18">
        <f t="shared" si="2"/>
        <v>11441</v>
      </c>
      <c r="V21" s="12">
        <f t="shared" si="1"/>
        <v>940.29815229563269</v>
      </c>
      <c r="W21" s="16">
        <v>16885149</v>
      </c>
    </row>
    <row r="22" spans="1:187" ht="21" customHeight="1">
      <c r="A22" s="31" t="s">
        <v>47</v>
      </c>
      <c r="B22" s="32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  <c r="W22" s="34"/>
    </row>
    <row r="23" spans="1:187" ht="21" customHeight="1">
      <c r="D23" s="6"/>
      <c r="G23" s="4"/>
      <c r="I23" s="4"/>
    </row>
    <row r="24" spans="1:187" ht="21" customHeight="1">
      <c r="P24" s="8"/>
    </row>
    <row r="26" spans="1:187" ht="21" customHeight="1">
      <c r="C26" s="4"/>
      <c r="E26" s="6"/>
      <c r="I26" s="4"/>
      <c r="T26" s="5"/>
    </row>
    <row r="27" spans="1:187" ht="21" customHeight="1">
      <c r="C27" s="4"/>
      <c r="E27" s="6"/>
      <c r="I27" s="4"/>
      <c r="T27" s="9"/>
    </row>
    <row r="28" spans="1:187" ht="21" customHeight="1">
      <c r="C28" s="4"/>
      <c r="E28" s="6"/>
      <c r="I28" s="4"/>
      <c r="T28" s="9"/>
    </row>
    <row r="29" spans="1:187" ht="21" customHeight="1">
      <c r="T29" s="9"/>
    </row>
    <row r="30" spans="1:187" ht="21" customHeight="1">
      <c r="T30" s="9"/>
    </row>
    <row r="31" spans="1:187" ht="21" customHeight="1">
      <c r="T31" s="9"/>
    </row>
    <row r="32" spans="1:187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7:B7"/>
    <mergeCell ref="A21:B21"/>
    <mergeCell ref="A22:W22"/>
    <mergeCell ref="Q4:Q5"/>
    <mergeCell ref="R4:R5"/>
    <mergeCell ref="S4:S5"/>
    <mergeCell ref="T4:T5"/>
    <mergeCell ref="U4:U5"/>
    <mergeCell ref="V4:V5"/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</mergeCells>
  <phoneticPr fontId="11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2026-04-28T07:48:13Z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